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9840" windowHeight="5955"/>
  </bookViews>
  <sheets>
    <sheet name="COMISIONES" sheetId="1" r:id="rId1"/>
    <sheet name="CLAW BACK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L6" i="3"/>
  <c r="M3"/>
  <c r="L3"/>
  <c r="D3"/>
  <c r="G3" s="1"/>
  <c r="J3" s="1"/>
  <c r="D17" i="1"/>
  <c r="G17" s="1"/>
  <c r="J17" s="1"/>
  <c r="M17" s="1"/>
  <c r="D3" i="2"/>
  <c r="F3" s="1"/>
  <c r="H3" s="1"/>
  <c r="I3" s="1"/>
  <c r="G27" i="1"/>
  <c r="D6"/>
  <c r="G6" s="1"/>
  <c r="J6" s="1"/>
  <c r="L17" l="1"/>
  <c r="N17"/>
  <c r="L6"/>
  <c r="M6"/>
</calcChain>
</file>

<file path=xl/sharedStrings.xml><?xml version="1.0" encoding="utf-8"?>
<sst xmlns="http://schemas.openxmlformats.org/spreadsheetml/2006/main" count="46" uniqueCount="25">
  <si>
    <t>ANTICIPO</t>
  </si>
  <si>
    <t xml:space="preserve">AÑOS </t>
  </si>
  <si>
    <t>% COMISION</t>
  </si>
  <si>
    <t>MES19</t>
  </si>
  <si>
    <t>OLD MUTUAL AHORRO</t>
  </si>
  <si>
    <t>OLD MUTUAL CAPITAL</t>
  </si>
  <si>
    <t>APORTACION</t>
  </si>
  <si>
    <t>SIMULADOR DE COMISIONES OLD MUTUAL CAPITAL SEGURO</t>
  </si>
  <si>
    <t>SIMULADOR DE CLAW BACK POR CANCELACION DE POLIZAS ANTES DEL PRIMER AÑO</t>
  </si>
  <si>
    <t>APORTACION MENSUAL</t>
  </si>
  <si>
    <t>MESES IMPAGO</t>
  </si>
  <si>
    <t>ANTICIPO DE COMISION</t>
  </si>
  <si>
    <t>APORTACION ANUAL</t>
  </si>
  <si>
    <t>CLAW BACK</t>
  </si>
  <si>
    <t>COMISION EFECTIVA</t>
  </si>
  <si>
    <t>APORTACIONES TOTALES</t>
  </si>
  <si>
    <t>COMISION TOTAL</t>
  </si>
  <si>
    <t>70% ANTICIPO</t>
  </si>
  <si>
    <t>35% ANTICIPO</t>
  </si>
  <si>
    <t>30% MES 19</t>
  </si>
  <si>
    <t xml:space="preserve"> 35% MES 13</t>
  </si>
  <si>
    <t xml:space="preserve"> 30% MES 19</t>
  </si>
  <si>
    <t>SIMULADOR DE COMISIONES APORTACION MENOR A $13,000 MENSUAL   **SE PAGAN MAXIMO POR 20 AÑOS</t>
  </si>
  <si>
    <t>** AÑOS</t>
  </si>
  <si>
    <t>SIMULADOR DE COMISIONES APORTACION MAYOR A $13,000 MENSUAL     **SE PAGAN MAXIMO POR 20 AÑOS</t>
  </si>
</sst>
</file>

<file path=xl/styles.xml><?xml version="1.0" encoding="utf-8"?>
<styleSheet xmlns="http://schemas.openxmlformats.org/spreadsheetml/2006/main">
  <numFmts count="2">
    <numFmt numFmtId="44" formatCode="_-&quot;$&quot;* #,##0.00_-;\-&quot;$&quot;* #,##0.00_-;_-&quot;$&quot;* &quot;-&quot;??_-;_-@_-"/>
    <numFmt numFmtId="164" formatCode="0.0%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59999389629810485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4">
    <xf numFmtId="0" fontId="0" fillId="0" borderId="0" xfId="0"/>
    <xf numFmtId="0" fontId="0" fillId="0" borderId="6" xfId="0" applyBorder="1"/>
    <xf numFmtId="0" fontId="0" fillId="0" borderId="0" xfId="0" applyBorder="1"/>
    <xf numFmtId="0" fontId="0" fillId="0" borderId="7" xfId="0" applyBorder="1"/>
    <xf numFmtId="164" fontId="0" fillId="0" borderId="0" xfId="2" applyNumberFormat="1" applyFont="1" applyBorder="1"/>
    <xf numFmtId="9" fontId="0" fillId="0" borderId="0" xfId="2" applyFont="1" applyBorder="1"/>
    <xf numFmtId="0" fontId="0" fillId="0" borderId="8" xfId="0" applyBorder="1"/>
    <xf numFmtId="9" fontId="0" fillId="0" borderId="9" xfId="2" applyFont="1" applyBorder="1"/>
    <xf numFmtId="0" fontId="0" fillId="0" borderId="9" xfId="0" applyBorder="1"/>
    <xf numFmtId="0" fontId="0" fillId="0" borderId="10" xfId="0" applyBorder="1"/>
    <xf numFmtId="44" fontId="0" fillId="2" borderId="1" xfId="1" applyFont="1" applyFill="1" applyBorder="1"/>
    <xf numFmtId="0" fontId="0" fillId="2" borderId="1" xfId="0" applyFill="1" applyBorder="1"/>
    <xf numFmtId="44" fontId="2" fillId="3" borderId="1" xfId="1" applyFont="1" applyFill="1" applyBorder="1"/>
    <xf numFmtId="44" fontId="2" fillId="3" borderId="11" xfId="0" applyNumberFormat="1" applyFont="1" applyFill="1" applyBorder="1"/>
    <xf numFmtId="44" fontId="0" fillId="0" borderId="1" xfId="1" applyFont="1" applyBorder="1"/>
    <xf numFmtId="0" fontId="0" fillId="0" borderId="12" xfId="0" applyBorder="1" applyAlignment="1">
      <alignment wrapText="1"/>
    </xf>
    <xf numFmtId="0" fontId="2" fillId="3" borderId="12" xfId="0" applyFont="1" applyFill="1" applyBorder="1" applyAlignment="1">
      <alignment wrapText="1"/>
    </xf>
    <xf numFmtId="0" fontId="2" fillId="3" borderId="13" xfId="0" applyFont="1" applyFill="1" applyBorder="1" applyAlignment="1">
      <alignment wrapText="1"/>
    </xf>
    <xf numFmtId="0" fontId="0" fillId="4" borderId="0" xfId="0" applyFill="1"/>
    <xf numFmtId="0" fontId="0" fillId="4" borderId="0" xfId="0" applyFill="1" applyBorder="1"/>
    <xf numFmtId="44" fontId="0" fillId="4" borderId="0" xfId="1" applyFont="1" applyFill="1" applyBorder="1"/>
    <xf numFmtId="0" fontId="0" fillId="4" borderId="1" xfId="0" applyFill="1" applyBorder="1"/>
    <xf numFmtId="0" fontId="0" fillId="4" borderId="7" xfId="0" applyFill="1" applyBorder="1"/>
    <xf numFmtId="0" fontId="0" fillId="4" borderId="9" xfId="0" applyFill="1" applyBorder="1"/>
    <xf numFmtId="0" fontId="0" fillId="4" borderId="10" xfId="0" applyFill="1" applyBorder="1"/>
    <xf numFmtId="0" fontId="0" fillId="4" borderId="0" xfId="0" applyFill="1" applyBorder="1" applyAlignment="1">
      <alignment horizontal="center" vertical="center"/>
    </xf>
    <xf numFmtId="44" fontId="0" fillId="4" borderId="0" xfId="1" applyFont="1" applyFill="1" applyBorder="1" applyAlignment="1">
      <alignment horizontal="center"/>
    </xf>
    <xf numFmtId="44" fontId="2" fillId="4" borderId="0" xfId="1" applyFont="1" applyFill="1" applyBorder="1" applyAlignment="1">
      <alignment horizontal="center"/>
    </xf>
    <xf numFmtId="9" fontId="0" fillId="4" borderId="1" xfId="2" applyFont="1" applyFill="1" applyBorder="1"/>
    <xf numFmtId="44" fontId="2" fillId="4" borderId="0" xfId="1" applyFont="1" applyFill="1" applyBorder="1"/>
    <xf numFmtId="0" fontId="2" fillId="4" borderId="0" xfId="0" applyFont="1" applyFill="1" applyBorder="1" applyAlignment="1">
      <alignment horizontal="center" vertical="center"/>
    </xf>
    <xf numFmtId="0" fontId="3" fillId="4" borderId="14" xfId="0" applyFont="1" applyFill="1" applyBorder="1" applyAlignment="1">
      <alignment horizontal="left"/>
    </xf>
    <xf numFmtId="0" fontId="9" fillId="2" borderId="14" xfId="0" applyFont="1" applyFill="1" applyBorder="1" applyAlignment="1">
      <alignment horizontal="center"/>
    </xf>
    <xf numFmtId="0" fontId="6" fillId="4" borderId="14" xfId="0" applyFont="1" applyFill="1" applyBorder="1"/>
    <xf numFmtId="0" fontId="4" fillId="4" borderId="0" xfId="0" applyFont="1" applyFill="1" applyBorder="1" applyAlignment="1">
      <alignment horizontal="center"/>
    </xf>
    <xf numFmtId="44" fontId="2" fillId="4" borderId="0" xfId="0" applyNumberFormat="1" applyFont="1" applyFill="1" applyBorder="1" applyAlignment="1">
      <alignment horizontal="center"/>
    </xf>
    <xf numFmtId="164" fontId="6" fillId="4" borderId="14" xfId="2" applyNumberFormat="1" applyFont="1" applyFill="1" applyBorder="1" applyAlignment="1">
      <alignment horizontal="center"/>
    </xf>
    <xf numFmtId="0" fontId="0" fillId="4" borderId="12" xfId="0" applyFill="1" applyBorder="1"/>
    <xf numFmtId="9" fontId="0" fillId="4" borderId="12" xfId="2" applyFont="1" applyFill="1" applyBorder="1"/>
    <xf numFmtId="0" fontId="5" fillId="4" borderId="0" xfId="0" applyFont="1" applyFill="1" applyBorder="1" applyAlignment="1">
      <alignment horizontal="center" vertical="justify"/>
    </xf>
    <xf numFmtId="0" fontId="0" fillId="4" borderId="0" xfId="0" applyFill="1" applyBorder="1" applyAlignment="1">
      <alignment horizontal="center"/>
    </xf>
    <xf numFmtId="0" fontId="10" fillId="6" borderId="14" xfId="0" applyFont="1" applyFill="1" applyBorder="1" applyAlignment="1">
      <alignment horizontal="center"/>
    </xf>
    <xf numFmtId="44" fontId="6" fillId="4" borderId="14" xfId="1" applyFont="1" applyFill="1" applyBorder="1" applyAlignment="1">
      <alignment horizontal="center"/>
    </xf>
    <xf numFmtId="44" fontId="6" fillId="7" borderId="14" xfId="1" applyFont="1" applyFill="1" applyBorder="1" applyAlignment="1">
      <alignment horizontal="center"/>
    </xf>
    <xf numFmtId="44" fontId="2" fillId="4" borderId="0" xfId="0" applyNumberFormat="1" applyFont="1" applyFill="1" applyBorder="1"/>
    <xf numFmtId="164" fontId="0" fillId="4" borderId="0" xfId="2" applyNumberFormat="1" applyFont="1" applyFill="1" applyBorder="1"/>
    <xf numFmtId="9" fontId="0" fillId="4" borderId="0" xfId="2" applyFont="1" applyFill="1" applyBorder="1"/>
    <xf numFmtId="9" fontId="0" fillId="4" borderId="0" xfId="0" applyNumberFormat="1" applyFill="1" applyBorder="1"/>
    <xf numFmtId="0" fontId="6" fillId="4" borderId="14" xfId="0" applyFont="1" applyFill="1" applyBorder="1" applyAlignment="1">
      <alignment horizontal="left"/>
    </xf>
    <xf numFmtId="44" fontId="6" fillId="4" borderId="18" xfId="1" applyFont="1" applyFill="1" applyBorder="1" applyAlignment="1">
      <alignment horizontal="center"/>
    </xf>
    <xf numFmtId="44" fontId="6" fillId="4" borderId="3" xfId="1" applyFont="1" applyFill="1" applyBorder="1" applyAlignment="1">
      <alignment horizontal="center"/>
    </xf>
    <xf numFmtId="0" fontId="3" fillId="5" borderId="18" xfId="0" applyFont="1" applyFill="1" applyBorder="1" applyAlignment="1">
      <alignment horizontal="center"/>
    </xf>
    <xf numFmtId="0" fontId="3" fillId="5" borderId="2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0" fontId="6" fillId="4" borderId="18" xfId="0" applyFont="1" applyFill="1" applyBorder="1" applyAlignment="1">
      <alignment horizontal="center"/>
    </xf>
    <xf numFmtId="0" fontId="6" fillId="4" borderId="2" xfId="0" applyFont="1" applyFill="1" applyBorder="1" applyAlignment="1">
      <alignment horizontal="center"/>
    </xf>
    <xf numFmtId="0" fontId="6" fillId="4" borderId="3" xfId="0" applyFont="1" applyFill="1" applyBorder="1" applyAlignment="1">
      <alignment horizontal="center"/>
    </xf>
    <xf numFmtId="0" fontId="10" fillId="6" borderId="18" xfId="0" applyFont="1" applyFill="1" applyBorder="1" applyAlignment="1">
      <alignment horizontal="center"/>
    </xf>
    <xf numFmtId="0" fontId="10" fillId="6" borderId="3" xfId="0" applyFont="1" applyFill="1" applyBorder="1" applyAlignment="1">
      <alignment horizontal="center"/>
    </xf>
    <xf numFmtId="0" fontId="2" fillId="4" borderId="0" xfId="0" applyFont="1" applyFill="1" applyBorder="1" applyAlignment="1">
      <alignment horizontal="center" vertical="center"/>
    </xf>
    <xf numFmtId="44" fontId="8" fillId="2" borderId="18" xfId="1" applyFont="1" applyFill="1" applyBorder="1" applyAlignment="1">
      <alignment horizontal="center"/>
    </xf>
    <xf numFmtId="44" fontId="8" fillId="2" borderId="2" xfId="1" applyFont="1" applyFill="1" applyBorder="1" applyAlignment="1">
      <alignment horizontal="center"/>
    </xf>
    <xf numFmtId="44" fontId="8" fillId="2" borderId="3" xfId="1" applyFont="1" applyFill="1" applyBorder="1" applyAlignment="1">
      <alignment horizontal="center"/>
    </xf>
    <xf numFmtId="0" fontId="8" fillId="4" borderId="1" xfId="0" applyFont="1" applyFill="1" applyBorder="1" applyAlignment="1">
      <alignment horizontal="center"/>
    </xf>
    <xf numFmtId="164" fontId="8" fillId="4" borderId="22" xfId="2" applyNumberFormat="1" applyFont="1" applyFill="1" applyBorder="1" applyAlignment="1">
      <alignment horizontal="center"/>
    </xf>
    <xf numFmtId="0" fontId="10" fillId="6" borderId="1" xfId="0" applyFont="1" applyFill="1" applyBorder="1" applyAlignment="1">
      <alignment horizontal="center"/>
    </xf>
    <xf numFmtId="0" fontId="10" fillId="6" borderId="11" xfId="0" applyFont="1" applyFill="1" applyBorder="1" applyAlignment="1">
      <alignment horizontal="center"/>
    </xf>
    <xf numFmtId="44" fontId="6" fillId="4" borderId="22" xfId="1" applyFont="1" applyFill="1" applyBorder="1" applyAlignment="1">
      <alignment horizontal="center"/>
    </xf>
    <xf numFmtId="44" fontId="6" fillId="4" borderId="23" xfId="1" applyFont="1" applyFill="1" applyBorder="1" applyAlignment="1">
      <alignment horizontal="center"/>
    </xf>
    <xf numFmtId="44" fontId="8" fillId="2" borderId="22" xfId="1" applyFont="1" applyFill="1" applyBorder="1" applyAlignment="1">
      <alignment horizontal="center"/>
    </xf>
    <xf numFmtId="0" fontId="3" fillId="5" borderId="15" xfId="0" applyFont="1" applyFill="1" applyBorder="1" applyAlignment="1">
      <alignment horizontal="center"/>
    </xf>
    <xf numFmtId="0" fontId="3" fillId="5" borderId="20" xfId="0" applyFont="1" applyFill="1" applyBorder="1" applyAlignment="1">
      <alignment horizontal="center"/>
    </xf>
    <xf numFmtId="0" fontId="3" fillId="5" borderId="21" xfId="0" applyFont="1" applyFill="1" applyBorder="1" applyAlignment="1">
      <alignment horizontal="center"/>
    </xf>
    <xf numFmtId="0" fontId="7" fillId="5" borderId="19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16" xfId="0" applyFont="1" applyFill="1" applyBorder="1" applyAlignment="1">
      <alignment horizontal="center" vertical="center"/>
    </xf>
    <xf numFmtId="0" fontId="7" fillId="5" borderId="22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/>
    </xf>
    <xf numFmtId="0" fontId="3" fillId="5" borderId="5" xfId="0" applyFont="1" applyFill="1" applyBorder="1" applyAlignment="1">
      <alignment horizontal="center"/>
    </xf>
    <xf numFmtId="0" fontId="2" fillId="5" borderId="15" xfId="0" applyFont="1" applyFill="1" applyBorder="1" applyAlignment="1">
      <alignment horizontal="center" vertical="center"/>
    </xf>
    <xf numFmtId="0" fontId="2" fillId="5" borderId="17" xfId="0" applyFont="1" applyFill="1" applyBorder="1" applyAlignment="1">
      <alignment horizontal="center" vertical="center"/>
    </xf>
    <xf numFmtId="0" fontId="6" fillId="5" borderId="18" xfId="0" applyFont="1" applyFill="1" applyBorder="1" applyAlignment="1">
      <alignment horizontal="center"/>
    </xf>
    <xf numFmtId="0" fontId="6" fillId="5" borderId="2" xfId="0" applyFont="1" applyFill="1" applyBorder="1" applyAlignment="1">
      <alignment horizontal="center"/>
    </xf>
    <xf numFmtId="0" fontId="6" fillId="5" borderId="3" xfId="0" applyFont="1" applyFill="1" applyBorder="1" applyAlignment="1">
      <alignment horizontal="center"/>
    </xf>
  </cellXfs>
  <cellStyles count="3">
    <cellStyle name="Moneda" xfId="1" builtinId="4"/>
    <cellStyle name="Normal" xfId="0" builtinId="0"/>
    <cellStyle name="Porcentual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3:N29"/>
  <sheetViews>
    <sheetView tabSelected="1" zoomScale="80" zoomScaleNormal="80" workbookViewId="0">
      <selection activeCell="A6" sqref="A6:C6"/>
    </sheetView>
  </sheetViews>
  <sheetFormatPr baseColWidth="10" defaultColWidth="11.42578125" defaultRowHeight="15"/>
  <cols>
    <col min="1" max="1" width="12.7109375" style="18" customWidth="1"/>
    <col min="2" max="2" width="11.7109375" style="18" bestFit="1" customWidth="1"/>
    <col min="3" max="3" width="8.28515625" style="18" customWidth="1"/>
    <col min="4" max="4" width="17.5703125" style="18" customWidth="1"/>
    <col min="5" max="5" width="11" style="18" customWidth="1"/>
    <col min="6" max="7" width="15.28515625" style="18" bestFit="1" customWidth="1"/>
    <col min="8" max="8" width="14.28515625" style="18" bestFit="1" customWidth="1"/>
    <col min="9" max="9" width="16" style="18" bestFit="1" customWidth="1"/>
    <col min="10" max="10" width="11.140625" style="18" customWidth="1"/>
    <col min="11" max="11" width="9.7109375" style="18" customWidth="1"/>
    <col min="12" max="12" width="17.28515625" style="18" customWidth="1"/>
    <col min="13" max="13" width="15.5703125" style="18" customWidth="1"/>
    <col min="14" max="14" width="15.28515625" style="18" customWidth="1"/>
    <col min="15" max="16384" width="11.42578125" style="18"/>
  </cols>
  <sheetData>
    <row r="3" spans="1:14" ht="15.75" thickBot="1"/>
    <row r="4" spans="1:14" ht="21.75" thickBot="1">
      <c r="A4" s="51" t="s">
        <v>22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3"/>
    </row>
    <row r="5" spans="1:14" ht="21.75" thickBot="1">
      <c r="A5" s="54" t="s">
        <v>9</v>
      </c>
      <c r="B5" s="55"/>
      <c r="C5" s="56"/>
      <c r="D5" s="54" t="s">
        <v>12</v>
      </c>
      <c r="E5" s="56"/>
      <c r="F5" s="31" t="s">
        <v>23</v>
      </c>
      <c r="G5" s="54" t="s">
        <v>15</v>
      </c>
      <c r="H5" s="56"/>
      <c r="I5" s="33" t="s">
        <v>2</v>
      </c>
      <c r="J5" s="57" t="s">
        <v>16</v>
      </c>
      <c r="K5" s="58"/>
      <c r="L5" s="41" t="s">
        <v>17</v>
      </c>
      <c r="M5" s="41" t="s">
        <v>19</v>
      </c>
      <c r="N5" s="34"/>
    </row>
    <row r="6" spans="1:14" ht="21.75" thickBot="1">
      <c r="A6" s="60">
        <v>8000</v>
      </c>
      <c r="B6" s="61"/>
      <c r="C6" s="62"/>
      <c r="D6" s="49">
        <f>+A6*12</f>
        <v>96000</v>
      </c>
      <c r="E6" s="50"/>
      <c r="F6" s="32">
        <v>20</v>
      </c>
      <c r="G6" s="49">
        <f>+D6*F6</f>
        <v>1920000</v>
      </c>
      <c r="H6" s="50"/>
      <c r="I6" s="36">
        <v>2.7E-2</v>
      </c>
      <c r="J6" s="49">
        <f>+G6*I6</f>
        <v>51840</v>
      </c>
      <c r="K6" s="50"/>
      <c r="L6" s="43">
        <f>+J6*B12</f>
        <v>36288</v>
      </c>
      <c r="M6" s="42">
        <f>+J6*B13</f>
        <v>15552</v>
      </c>
      <c r="N6" s="35"/>
    </row>
    <row r="7" spans="1:14" ht="15.75">
      <c r="A7" s="59"/>
      <c r="B7" s="59"/>
      <c r="C7" s="39"/>
      <c r="D7" s="40"/>
      <c r="E7" s="40"/>
    </row>
    <row r="8" spans="1:14">
      <c r="A8" s="59"/>
      <c r="B8" s="59"/>
      <c r="C8" s="19"/>
      <c r="D8" s="19"/>
      <c r="E8" s="19"/>
    </row>
    <row r="9" spans="1:14">
      <c r="A9" s="25"/>
      <c r="B9" s="25"/>
      <c r="C9" s="26"/>
      <c r="D9" s="26"/>
      <c r="E9" s="26"/>
      <c r="F9" s="26"/>
      <c r="G9" s="27"/>
      <c r="H9" s="27"/>
      <c r="I9" s="35"/>
    </row>
    <row r="10" spans="1:14">
      <c r="A10" s="19"/>
      <c r="B10" s="19"/>
      <c r="C10" s="19"/>
      <c r="D10" s="19"/>
      <c r="E10" s="19"/>
      <c r="F10" s="19"/>
      <c r="G10" s="19"/>
      <c r="H10" s="19"/>
      <c r="I10" s="19"/>
    </row>
    <row r="11" spans="1:14">
      <c r="A11" s="19"/>
      <c r="B11" s="19"/>
      <c r="C11" s="19"/>
      <c r="D11" s="19"/>
      <c r="E11" s="19"/>
      <c r="F11" s="19"/>
      <c r="G11" s="19"/>
      <c r="H11" s="19"/>
      <c r="I11" s="19"/>
    </row>
    <row r="12" spans="1:14" hidden="1">
      <c r="A12" s="37" t="s">
        <v>0</v>
      </c>
      <c r="B12" s="38">
        <v>0.7</v>
      </c>
      <c r="C12" s="19"/>
      <c r="D12" s="19"/>
      <c r="E12" s="19"/>
      <c r="F12" s="19"/>
      <c r="G12" s="19"/>
      <c r="H12" s="19"/>
      <c r="I12" s="22"/>
    </row>
    <row r="13" spans="1:14" ht="15.75" hidden="1" thickBot="1">
      <c r="A13" s="21" t="s">
        <v>3</v>
      </c>
      <c r="B13" s="28">
        <v>0.3</v>
      </c>
      <c r="C13" s="23"/>
      <c r="D13" s="23"/>
      <c r="E13" s="23"/>
      <c r="F13" s="23"/>
      <c r="G13" s="23"/>
      <c r="H13" s="23"/>
      <c r="I13" s="24"/>
    </row>
    <row r="14" spans="1:14" ht="15.75" thickBot="1"/>
    <row r="15" spans="1:14" ht="21.75" thickBot="1">
      <c r="A15" s="51" t="s">
        <v>24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3"/>
    </row>
    <row r="16" spans="1:14" ht="21.75" thickBot="1">
      <c r="A16" s="54" t="s">
        <v>9</v>
      </c>
      <c r="B16" s="55"/>
      <c r="C16" s="56"/>
      <c r="D16" s="54" t="s">
        <v>12</v>
      </c>
      <c r="E16" s="56"/>
      <c r="F16" s="31" t="s">
        <v>23</v>
      </c>
      <c r="G16" s="54" t="s">
        <v>15</v>
      </c>
      <c r="H16" s="56"/>
      <c r="I16" s="33" t="s">
        <v>2</v>
      </c>
      <c r="J16" s="57" t="s">
        <v>16</v>
      </c>
      <c r="K16" s="58"/>
      <c r="L16" s="41" t="s">
        <v>18</v>
      </c>
      <c r="M16" s="41" t="s">
        <v>20</v>
      </c>
      <c r="N16" s="41" t="s">
        <v>21</v>
      </c>
    </row>
    <row r="17" spans="1:14" ht="21.75" thickBot="1">
      <c r="A17" s="60">
        <v>20000</v>
      </c>
      <c r="B17" s="61"/>
      <c r="C17" s="62"/>
      <c r="D17" s="49">
        <f>+A17*12</f>
        <v>240000</v>
      </c>
      <c r="E17" s="50"/>
      <c r="F17" s="32">
        <v>12</v>
      </c>
      <c r="G17" s="49">
        <f>+D17*F17</f>
        <v>2880000</v>
      </c>
      <c r="H17" s="50"/>
      <c r="I17" s="36">
        <v>2.7E-2</v>
      </c>
      <c r="J17" s="49">
        <f>+G17*I17</f>
        <v>77760</v>
      </c>
      <c r="K17" s="50"/>
      <c r="L17" s="43">
        <f>+J17*A20</f>
        <v>27216</v>
      </c>
      <c r="M17" s="42">
        <f>+J17*A21</f>
        <v>27216</v>
      </c>
      <c r="N17" s="42">
        <f>J17*A22</f>
        <v>23328</v>
      </c>
    </row>
    <row r="18" spans="1:14">
      <c r="A18" s="30"/>
      <c r="B18" s="30"/>
      <c r="C18" s="20"/>
      <c r="D18" s="20"/>
      <c r="E18" s="20"/>
      <c r="F18" s="20"/>
      <c r="G18" s="29"/>
      <c r="H18" s="29"/>
      <c r="I18" s="29"/>
      <c r="J18" s="44"/>
    </row>
    <row r="19" spans="1:14">
      <c r="A19" s="19"/>
      <c r="B19" s="19"/>
      <c r="C19" s="19"/>
      <c r="D19" s="19"/>
      <c r="E19" s="19"/>
      <c r="F19" s="19"/>
      <c r="G19" s="19"/>
      <c r="H19" s="19"/>
      <c r="I19" s="19"/>
      <c r="J19" s="19"/>
    </row>
    <row r="20" spans="1:14" hidden="1">
      <c r="A20" s="47">
        <v>0.35</v>
      </c>
      <c r="B20" s="45"/>
      <c r="C20" s="19"/>
      <c r="D20" s="19"/>
      <c r="E20" s="19"/>
      <c r="F20" s="19"/>
      <c r="G20" s="19"/>
      <c r="H20" s="19"/>
      <c r="I20" s="19"/>
      <c r="J20" s="19"/>
    </row>
    <row r="21" spans="1:14" hidden="1">
      <c r="A21" s="47">
        <v>0.35</v>
      </c>
      <c r="B21" s="46"/>
      <c r="C21" s="19"/>
      <c r="D21" s="19"/>
      <c r="E21" s="19"/>
      <c r="F21" s="19"/>
      <c r="G21" s="19"/>
      <c r="H21" s="19"/>
      <c r="I21" s="19"/>
      <c r="J21" s="19"/>
    </row>
    <row r="22" spans="1:14" hidden="1">
      <c r="A22" s="47">
        <v>0.3</v>
      </c>
      <c r="B22" s="46"/>
      <c r="C22" s="19"/>
      <c r="D22" s="19"/>
      <c r="E22" s="19"/>
      <c r="F22" s="19"/>
      <c r="G22" s="19"/>
      <c r="H22" s="19"/>
      <c r="I22" s="19"/>
      <c r="J22" s="19"/>
    </row>
    <row r="23" spans="1:14">
      <c r="B23" s="46"/>
      <c r="C23" s="19"/>
      <c r="D23" s="19"/>
      <c r="E23" s="19"/>
      <c r="F23" s="19"/>
      <c r="G23" s="19"/>
      <c r="H23" s="19"/>
      <c r="I23" s="19"/>
      <c r="J23" s="19"/>
    </row>
    <row r="24" spans="1:14" ht="15.75" thickBot="1"/>
    <row r="25" spans="1:14" ht="21">
      <c r="A25" s="70" t="s">
        <v>7</v>
      </c>
      <c r="B25" s="71"/>
      <c r="C25" s="71"/>
      <c r="D25" s="71"/>
      <c r="E25" s="71"/>
      <c r="F25" s="71"/>
      <c r="G25" s="71"/>
      <c r="H25" s="71"/>
      <c r="I25" s="72"/>
    </row>
    <row r="26" spans="1:14" ht="18.75">
      <c r="A26" s="73" t="s">
        <v>5</v>
      </c>
      <c r="B26" s="74"/>
      <c r="C26" s="63" t="s">
        <v>6</v>
      </c>
      <c r="D26" s="63"/>
      <c r="E26" s="63" t="s">
        <v>2</v>
      </c>
      <c r="F26" s="63"/>
      <c r="G26" s="65" t="s">
        <v>16</v>
      </c>
      <c r="H26" s="65"/>
      <c r="I26" s="66"/>
    </row>
    <row r="27" spans="1:14" ht="19.5" thickBot="1">
      <c r="A27" s="75"/>
      <c r="B27" s="76"/>
      <c r="C27" s="69">
        <v>500000</v>
      </c>
      <c r="D27" s="69"/>
      <c r="E27" s="64">
        <v>1.4E-2</v>
      </c>
      <c r="F27" s="64"/>
      <c r="G27" s="67">
        <f>+C27*E27</f>
        <v>7000</v>
      </c>
      <c r="H27" s="67"/>
      <c r="I27" s="68"/>
    </row>
    <row r="28" spans="1:14">
      <c r="C28" s="19"/>
      <c r="D28" s="19"/>
      <c r="E28" s="19"/>
      <c r="F28" s="19"/>
      <c r="G28" s="19"/>
      <c r="H28" s="19"/>
      <c r="I28" s="19"/>
    </row>
    <row r="29" spans="1:14">
      <c r="C29" s="19"/>
      <c r="D29" s="19"/>
      <c r="E29" s="19"/>
      <c r="F29" s="19"/>
      <c r="G29" s="19"/>
      <c r="H29" s="19"/>
      <c r="I29" s="19"/>
    </row>
  </sheetData>
  <sheetProtection password="F131" sheet="1" objects="1" scenarios="1"/>
  <protectedRanges>
    <protectedRange sqref="A6 F6 C18 B19 C27 C9 A17 F17" name="Rango1"/>
  </protectedRanges>
  <mergeCells count="27">
    <mergeCell ref="E26:F26"/>
    <mergeCell ref="E27:F27"/>
    <mergeCell ref="G26:I26"/>
    <mergeCell ref="G27:I27"/>
    <mergeCell ref="A17:C17"/>
    <mergeCell ref="D17:E17"/>
    <mergeCell ref="G17:H17"/>
    <mergeCell ref="C27:D27"/>
    <mergeCell ref="A25:I25"/>
    <mergeCell ref="A26:B27"/>
    <mergeCell ref="C26:D26"/>
    <mergeCell ref="J17:K17"/>
    <mergeCell ref="G6:H6"/>
    <mergeCell ref="J6:K6"/>
    <mergeCell ref="A4:M4"/>
    <mergeCell ref="A16:C16"/>
    <mergeCell ref="D16:E16"/>
    <mergeCell ref="G16:H16"/>
    <mergeCell ref="J16:K16"/>
    <mergeCell ref="A15:N15"/>
    <mergeCell ref="A7:B8"/>
    <mergeCell ref="A5:C5"/>
    <mergeCell ref="J5:K5"/>
    <mergeCell ref="A6:C6"/>
    <mergeCell ref="D6:E6"/>
    <mergeCell ref="D5:E5"/>
    <mergeCell ref="G5:H5"/>
  </mergeCells>
  <pageMargins left="0.70866141732283472" right="0.70866141732283472" top="0.74803149606299213" bottom="0.74803149606299213" header="0.31496062992125984" footer="0.31496062992125984"/>
  <pageSetup paperSize="9" scale="68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7"/>
  <sheetViews>
    <sheetView topLeftCell="B1" workbookViewId="0">
      <selection activeCell="I3" sqref="I3"/>
    </sheetView>
  </sheetViews>
  <sheetFormatPr baseColWidth="10" defaultRowHeight="15"/>
  <cols>
    <col min="1" max="1" width="18.5703125" customWidth="1"/>
    <col min="3" max="3" width="18.7109375" customWidth="1"/>
    <col min="4" max="4" width="14.28515625" customWidth="1"/>
    <col min="5" max="5" width="13.7109375" customWidth="1"/>
    <col min="6" max="6" width="12.28515625" customWidth="1"/>
    <col min="7" max="7" width="1.5703125" customWidth="1"/>
    <col min="8" max="8" width="11.5703125" bestFit="1" customWidth="1"/>
  </cols>
  <sheetData>
    <row r="1" spans="1:9" ht="21.75" thickBot="1">
      <c r="A1" s="77" t="s">
        <v>8</v>
      </c>
      <c r="B1" s="78"/>
      <c r="C1" s="78"/>
      <c r="D1" s="78"/>
      <c r="E1" s="52"/>
      <c r="F1" s="52"/>
      <c r="G1" s="52"/>
      <c r="H1" s="52"/>
      <c r="I1" s="53"/>
    </row>
    <row r="2" spans="1:9" ht="30">
      <c r="A2" s="79" t="s">
        <v>4</v>
      </c>
      <c r="B2" s="80"/>
      <c r="C2" s="15" t="s">
        <v>9</v>
      </c>
      <c r="D2" s="15" t="s">
        <v>12</v>
      </c>
      <c r="E2" s="15" t="s">
        <v>10</v>
      </c>
      <c r="F2" s="15" t="s">
        <v>11</v>
      </c>
      <c r="G2" s="2"/>
      <c r="H2" s="16" t="s">
        <v>14</v>
      </c>
      <c r="I2" s="17" t="s">
        <v>13</v>
      </c>
    </row>
    <row r="3" spans="1:9">
      <c r="A3" s="1"/>
      <c r="B3" s="2"/>
      <c r="C3" s="10">
        <v>5000</v>
      </c>
      <c r="D3" s="14">
        <f>+C3*12</f>
        <v>60000</v>
      </c>
      <c r="E3" s="11">
        <v>3</v>
      </c>
      <c r="F3" s="14">
        <f>+D3*B4*B5*B6</f>
        <v>22680</v>
      </c>
      <c r="G3" s="2"/>
      <c r="H3" s="12">
        <f>(F3/12)*(12-E3)</f>
        <v>17010</v>
      </c>
      <c r="I3" s="13">
        <f>+H3-F3</f>
        <v>-5670</v>
      </c>
    </row>
    <row r="4" spans="1:9">
      <c r="A4" s="1" t="s">
        <v>1</v>
      </c>
      <c r="B4" s="11">
        <v>20</v>
      </c>
      <c r="C4" s="2"/>
      <c r="D4" s="2"/>
      <c r="E4" s="2"/>
      <c r="F4" s="2"/>
      <c r="G4" s="2"/>
      <c r="H4" s="2"/>
      <c r="I4" s="3"/>
    </row>
    <row r="5" spans="1:9">
      <c r="A5" s="1" t="s">
        <v>2</v>
      </c>
      <c r="B5" s="4">
        <v>2.7E-2</v>
      </c>
      <c r="C5" s="2"/>
      <c r="D5" s="2"/>
      <c r="E5" s="2"/>
      <c r="F5" s="2"/>
      <c r="G5" s="2"/>
      <c r="H5" s="2"/>
      <c r="I5" s="3"/>
    </row>
    <row r="6" spans="1:9">
      <c r="A6" s="1" t="s">
        <v>0</v>
      </c>
      <c r="B6" s="5">
        <v>0.7</v>
      </c>
      <c r="C6" s="2"/>
      <c r="D6" s="2"/>
      <c r="E6" s="2"/>
      <c r="F6" s="2"/>
      <c r="G6" s="2"/>
      <c r="H6" s="2"/>
      <c r="I6" s="3"/>
    </row>
    <row r="7" spans="1:9" ht="9" customHeight="1" thickBot="1">
      <c r="A7" s="6"/>
      <c r="B7" s="7"/>
      <c r="C7" s="8"/>
      <c r="D7" s="8"/>
      <c r="E7" s="8"/>
      <c r="F7" s="8"/>
      <c r="G7" s="8"/>
      <c r="H7" s="8"/>
      <c r="I7" s="9"/>
    </row>
  </sheetData>
  <sheetProtection password="F131" sheet="1" objects="1" scenarios="1"/>
  <protectedRanges>
    <protectedRange sqref="C3 B4 E3" name="Rango1"/>
  </protectedRanges>
  <mergeCells count="2">
    <mergeCell ref="A1:I1"/>
    <mergeCell ref="A2:B2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6"/>
  <sheetViews>
    <sheetView zoomScale="90" zoomScaleNormal="90" workbookViewId="0">
      <selection activeCell="L6" sqref="L6"/>
    </sheetView>
  </sheetViews>
  <sheetFormatPr baseColWidth="10" defaultRowHeight="15"/>
  <cols>
    <col min="12" max="12" width="16.42578125" customWidth="1"/>
    <col min="13" max="13" width="14.42578125" bestFit="1" customWidth="1"/>
  </cols>
  <sheetData>
    <row r="1" spans="1:13" ht="19.5" thickBot="1">
      <c r="A1" s="81" t="s">
        <v>22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3"/>
    </row>
    <row r="2" spans="1:13" ht="19.5" thickBot="1">
      <c r="A2" s="54" t="s">
        <v>9</v>
      </c>
      <c r="B2" s="55"/>
      <c r="C2" s="56"/>
      <c r="D2" s="54" t="s">
        <v>12</v>
      </c>
      <c r="E2" s="56"/>
      <c r="F2" s="48" t="s">
        <v>23</v>
      </c>
      <c r="G2" s="54" t="s">
        <v>15</v>
      </c>
      <c r="H2" s="56"/>
      <c r="I2" s="33" t="s">
        <v>2</v>
      </c>
      <c r="J2" s="57" t="s">
        <v>16</v>
      </c>
      <c r="K2" s="58"/>
      <c r="L2" s="41" t="s">
        <v>17</v>
      </c>
      <c r="M2" s="41" t="s">
        <v>19</v>
      </c>
    </row>
    <row r="3" spans="1:13" ht="21.75" thickBot="1">
      <c r="A3" s="60">
        <v>6000</v>
      </c>
      <c r="B3" s="61"/>
      <c r="C3" s="62"/>
      <c r="D3" s="49">
        <f>+A3*12</f>
        <v>72000</v>
      </c>
      <c r="E3" s="50"/>
      <c r="F3" s="32">
        <v>20</v>
      </c>
      <c r="G3" s="49">
        <f>+D3*F3</f>
        <v>1440000</v>
      </c>
      <c r="H3" s="50"/>
      <c r="I3" s="36">
        <v>6.0000000000000001E-3</v>
      </c>
      <c r="J3" s="49">
        <f>+G3*I3</f>
        <v>8640</v>
      </c>
      <c r="K3" s="50"/>
      <c r="L3" s="43">
        <f>+J3*0.7</f>
        <v>6048</v>
      </c>
      <c r="M3" s="42">
        <f>+J3*0.3</f>
        <v>2592</v>
      </c>
    </row>
    <row r="6" spans="1:13">
      <c r="L6">
        <f>+L3*10</f>
        <v>60480</v>
      </c>
    </row>
  </sheetData>
  <protectedRanges>
    <protectedRange sqref="A3 F3" name="Rango1"/>
  </protectedRanges>
  <mergeCells count="9">
    <mergeCell ref="A3:C3"/>
    <mergeCell ref="D3:E3"/>
    <mergeCell ref="G3:H3"/>
    <mergeCell ref="J3:K3"/>
    <mergeCell ref="A1:M1"/>
    <mergeCell ref="A2:C2"/>
    <mergeCell ref="D2:E2"/>
    <mergeCell ref="G2:H2"/>
    <mergeCell ref="J2:K2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COMISIONES</vt:lpstr>
      <vt:lpstr>CLAW BACK</vt:lpstr>
      <vt:lpstr>Hoja3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2013-07-26T22:22:19Z</cp:lastPrinted>
  <dcterms:created xsi:type="dcterms:W3CDTF">2013-07-04T16:18:04Z</dcterms:created>
  <dcterms:modified xsi:type="dcterms:W3CDTF">2013-09-17T16:01:27Z</dcterms:modified>
</cp:coreProperties>
</file>